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3er trimestre\"/>
    </mc:Choice>
  </mc:AlternateContent>
  <xr:revisionPtr revIDLastSave="0" documentId="13_ncr:1_{0ED7423F-045F-4431-A76F-68BA4B33F9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9" i="1"/>
  <c r="E87" i="1"/>
  <c r="E88" i="1"/>
  <c r="E89" i="1"/>
  <c r="E90" i="1"/>
  <c r="E91" i="1"/>
  <c r="E92" i="1"/>
  <c r="E93" i="1"/>
  <c r="E95" i="1"/>
  <c r="E113" i="1"/>
  <c r="E115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H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E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H11" i="1"/>
  <c r="G10" i="1"/>
  <c r="F10" i="1"/>
  <c r="E10" i="1"/>
  <c r="D10" i="1"/>
  <c r="C10" i="1"/>
  <c r="G84" i="1" l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E84" i="1" s="1"/>
  <c r="H89" i="1"/>
  <c r="H86" i="1" s="1"/>
  <c r="H115" i="1"/>
  <c r="H114" i="1" s="1"/>
  <c r="H104" i="1"/>
  <c r="G8" i="1"/>
  <c r="D8" i="1"/>
  <c r="F8" i="1"/>
  <c r="H28" i="1"/>
  <c r="H18" i="1"/>
  <c r="C8" i="1"/>
  <c r="H10" i="1"/>
  <c r="E8" i="1" l="1"/>
  <c r="E160" i="1" s="1"/>
  <c r="G160" i="1"/>
  <c r="C160" i="1"/>
  <c r="F160" i="1"/>
  <c r="D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<sst xmlns="http://schemas.openxmlformats.org/spreadsheetml/2006/main" count="162" uniqueCount="92">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</sst>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42" zoomScale="110" zoomScaleNormal="110" workbookViewId="0">
      <selection activeCell="K84" sqref="K84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5703125" style="2" bestFit="1" customWidth="1"/>
    <col min="8" max="8" width="12.425781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1" t="s">
        <v>90</v>
      </c>
      <c r="B1" s="22"/>
      <c r="C1" s="22"/>
      <c r="D1" s="22"/>
      <c r="E1" s="22"/>
      <c r="F1" s="22"/>
      <c r="G1" s="22"/>
      <c r="H1" s="22"/>
    </row>
    <row r="2" spans="1:9" s="1" customFormat="1" ht="16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s="1" customFormat="1" ht="16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s="1" customFormat="1" ht="16.5" customHeight="1" x14ac:dyDescent="0.25">
      <c r="A4" s="23" t="s">
        <v>91</v>
      </c>
      <c r="B4" s="23"/>
      <c r="C4" s="23"/>
      <c r="D4" s="23"/>
      <c r="E4" s="23"/>
      <c r="F4" s="23"/>
      <c r="G4" s="23"/>
      <c r="H4" s="23"/>
    </row>
    <row r="5" spans="1:9" s="1" customFormat="1" ht="16.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</row>
    <row r="6" spans="1:9" ht="21" customHeight="1" x14ac:dyDescent="0.25">
      <c r="A6" s="20" t="s">
        <v>3</v>
      </c>
      <c r="B6" s="20"/>
      <c r="C6" s="20" t="s">
        <v>4</v>
      </c>
      <c r="D6" s="20"/>
      <c r="E6" s="20"/>
      <c r="F6" s="20"/>
      <c r="G6" s="20"/>
      <c r="H6" s="20" t="s">
        <v>5</v>
      </c>
    </row>
    <row r="7" spans="1:9" ht="25.5" x14ac:dyDescent="0.25">
      <c r="A7" s="20"/>
      <c r="B7" s="2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0"/>
    </row>
    <row r="8" spans="1:9" ht="20.25" customHeight="1" x14ac:dyDescent="0.25">
      <c r="A8" s="26" t="s">
        <v>11</v>
      </c>
      <c r="B8" s="27"/>
      <c r="C8" s="4">
        <f t="shared" ref="C8:H8" si="0">SUM(C10,C18,C28,C38,C48,C58,C62,C71,C75)</f>
        <v>71011405</v>
      </c>
      <c r="D8" s="4">
        <f t="shared" si="0"/>
        <v>50029537.769999996</v>
      </c>
      <c r="E8" s="4">
        <f t="shared" si="0"/>
        <v>121040942.76999998</v>
      </c>
      <c r="F8" s="4">
        <f t="shared" si="0"/>
        <v>77703114.789999992</v>
      </c>
      <c r="G8" s="4">
        <f t="shared" si="0"/>
        <v>76818474.489999995</v>
      </c>
      <c r="H8" s="4">
        <f t="shared" si="0"/>
        <v>43337827.979999989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4" t="s">
        <v>12</v>
      </c>
      <c r="B10" s="25"/>
      <c r="C10" s="9">
        <f t="shared" ref="C10:H10" si="1">SUM(C11:C17)</f>
        <v>62110942</v>
      </c>
      <c r="D10" s="9">
        <f t="shared" si="1"/>
        <v>24510093.829999998</v>
      </c>
      <c r="E10" s="9">
        <f t="shared" si="1"/>
        <v>86621035.829999983</v>
      </c>
      <c r="F10" s="9">
        <f t="shared" si="1"/>
        <v>52522955.479999997</v>
      </c>
      <c r="G10" s="9">
        <f t="shared" si="1"/>
        <v>51958727.589999996</v>
      </c>
      <c r="H10" s="9">
        <f t="shared" si="1"/>
        <v>34098080.349999994</v>
      </c>
      <c r="I10" s="10"/>
    </row>
    <row r="11" spans="1:9" x14ac:dyDescent="0.25">
      <c r="A11" s="11"/>
      <c r="B11" s="12" t="s">
        <v>13</v>
      </c>
      <c r="C11" s="13">
        <v>36014604</v>
      </c>
      <c r="D11" s="13">
        <v>10909374.41</v>
      </c>
      <c r="E11" s="14">
        <f>SUM(C11:D11)</f>
        <v>46923978.409999996</v>
      </c>
      <c r="F11" s="13">
        <v>32328254.140000001</v>
      </c>
      <c r="G11" s="13">
        <v>32328254.140000001</v>
      </c>
      <c r="H11" s="14">
        <f>IF(C11&gt;=0,IF(OR(B11="",F11="",G11=""),"",IF(OR(E11&lt;F11,G11&gt;F11),"Error",E11-F11)),0)</f>
        <v>14595724.269999996</v>
      </c>
      <c r="I11" s="5"/>
    </row>
    <row r="12" spans="1:9" x14ac:dyDescent="0.25">
      <c r="A12" s="11"/>
      <c r="B12" s="12" t="s">
        <v>14</v>
      </c>
      <c r="C12" s="13">
        <v>2954000</v>
      </c>
      <c r="D12" s="13">
        <v>2489844</v>
      </c>
      <c r="E12" s="14">
        <f t="shared" ref="E12:E17" si="2">SUM(C12:D12)</f>
        <v>5443844</v>
      </c>
      <c r="F12" s="13">
        <v>3135097.19</v>
      </c>
      <c r="G12" s="13">
        <v>3135097.19</v>
      </c>
      <c r="H12" s="14">
        <f t="shared" ref="H12:H77" si="3">IF(C12&gt;=0,IF(OR(B12="",F12="",G12=""),"",IF(OR(E12&lt;F12,G12&gt;F12),"Error",E12-F12)),0)</f>
        <v>2308746.81</v>
      </c>
      <c r="I12" s="5"/>
    </row>
    <row r="13" spans="1:9" x14ac:dyDescent="0.25">
      <c r="A13" s="11"/>
      <c r="B13" s="12" t="s">
        <v>15</v>
      </c>
      <c r="C13" s="13">
        <v>11627052</v>
      </c>
      <c r="D13" s="13">
        <v>4764183.24</v>
      </c>
      <c r="E13" s="14">
        <f t="shared" si="2"/>
        <v>16391235.24</v>
      </c>
      <c r="F13" s="13">
        <v>5234191</v>
      </c>
      <c r="G13" s="13">
        <v>5234191</v>
      </c>
      <c r="H13" s="14">
        <f t="shared" si="3"/>
        <v>11157044.24</v>
      </c>
      <c r="I13" s="5"/>
    </row>
    <row r="14" spans="1:9" x14ac:dyDescent="0.25">
      <c r="A14" s="11"/>
      <c r="B14" s="12" t="s">
        <v>16</v>
      </c>
      <c r="C14" s="13">
        <v>7255650</v>
      </c>
      <c r="D14" s="13">
        <v>2321083.86</v>
      </c>
      <c r="E14" s="14">
        <f t="shared" si="2"/>
        <v>9576733.8599999994</v>
      </c>
      <c r="F14" s="13">
        <v>6624429.0999999996</v>
      </c>
      <c r="G14" s="13">
        <v>6060201.21</v>
      </c>
      <c r="H14" s="14">
        <f t="shared" si="3"/>
        <v>2952304.76</v>
      </c>
      <c r="I14" s="5"/>
    </row>
    <row r="15" spans="1:9" x14ac:dyDescent="0.25">
      <c r="A15" s="11"/>
      <c r="B15" s="12" t="s">
        <v>17</v>
      </c>
      <c r="C15" s="13">
        <v>4259636</v>
      </c>
      <c r="D15" s="13">
        <v>4025608.32</v>
      </c>
      <c r="E15" s="14">
        <f t="shared" si="2"/>
        <v>8285244.3200000003</v>
      </c>
      <c r="F15" s="13">
        <v>5200984.05</v>
      </c>
      <c r="G15" s="13">
        <v>5200984.05</v>
      </c>
      <c r="H15" s="14">
        <f t="shared" si="3"/>
        <v>3084260.2700000005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4" t="s">
        <v>20</v>
      </c>
      <c r="B18" s="25"/>
      <c r="C18" s="9">
        <f t="shared" ref="C18:H18" si="4">SUM(C19:C27)</f>
        <v>1045945</v>
      </c>
      <c r="D18" s="9">
        <f t="shared" si="4"/>
        <v>24008751.439999998</v>
      </c>
      <c r="E18" s="9">
        <f t="shared" si="4"/>
        <v>25054696.439999998</v>
      </c>
      <c r="F18" s="9">
        <f t="shared" si="4"/>
        <v>20444924.309999999</v>
      </c>
      <c r="G18" s="9">
        <f t="shared" si="4"/>
        <v>20441724.309999999</v>
      </c>
      <c r="H18" s="9">
        <f t="shared" si="4"/>
        <v>4609772.129999998</v>
      </c>
      <c r="I18" s="5"/>
    </row>
    <row r="19" spans="1:9" x14ac:dyDescent="0.25">
      <c r="A19" s="11"/>
      <c r="B19" s="12" t="s">
        <v>21</v>
      </c>
      <c r="C19" s="13">
        <v>391356</v>
      </c>
      <c r="D19" s="13">
        <v>15080694.93</v>
      </c>
      <c r="E19" s="14">
        <f>SUM(C19:D19)</f>
        <v>15472050.93</v>
      </c>
      <c r="F19" s="13">
        <v>15445710.640000001</v>
      </c>
      <c r="G19" s="13">
        <v>15445710.640000001</v>
      </c>
      <c r="H19" s="14">
        <f t="shared" si="3"/>
        <v>26340.289999999106</v>
      </c>
      <c r="I19" s="5"/>
    </row>
    <row r="20" spans="1:9" x14ac:dyDescent="0.25">
      <c r="A20" s="11"/>
      <c r="B20" s="12" t="s">
        <v>22</v>
      </c>
      <c r="C20" s="13">
        <v>18000</v>
      </c>
      <c r="D20" s="13">
        <v>-8070</v>
      </c>
      <c r="E20" s="14">
        <f t="shared" ref="E20:E27" si="5">SUM(C20:D20)</f>
        <v>9930</v>
      </c>
      <c r="F20" s="13">
        <v>4167.2</v>
      </c>
      <c r="G20" s="13">
        <v>4167.2</v>
      </c>
      <c r="H20" s="14">
        <f t="shared" si="3"/>
        <v>5762.8</v>
      </c>
      <c r="I20" s="5"/>
    </row>
    <row r="21" spans="1:9" x14ac:dyDescent="0.25">
      <c r="A21" s="11"/>
      <c r="B21" s="12" t="s">
        <v>23</v>
      </c>
      <c r="C21" s="13">
        <v>0</v>
      </c>
      <c r="D21" s="13">
        <v>0</v>
      </c>
      <c r="E21" s="14">
        <f t="shared" si="5"/>
        <v>0</v>
      </c>
      <c r="F21" s="13">
        <v>0</v>
      </c>
      <c r="G21" s="13">
        <v>0</v>
      </c>
      <c r="H21" s="14">
        <f t="shared" si="3"/>
        <v>0</v>
      </c>
      <c r="I21" s="5"/>
    </row>
    <row r="22" spans="1:9" x14ac:dyDescent="0.25">
      <c r="A22" s="11"/>
      <c r="B22" s="12" t="s">
        <v>24</v>
      </c>
      <c r="C22" s="13">
        <v>5000</v>
      </c>
      <c r="D22" s="13">
        <v>2948.95</v>
      </c>
      <c r="E22" s="14">
        <f t="shared" si="5"/>
        <v>7948.95</v>
      </c>
      <c r="F22" s="13">
        <v>7948.95</v>
      </c>
      <c r="G22" s="13">
        <v>7948.95</v>
      </c>
      <c r="H22" s="14">
        <f t="shared" si="3"/>
        <v>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161</v>
      </c>
      <c r="E23" s="14">
        <f t="shared" si="5"/>
        <v>6161</v>
      </c>
      <c r="F23" s="13">
        <v>6087</v>
      </c>
      <c r="G23" s="13">
        <v>6087</v>
      </c>
      <c r="H23" s="14">
        <f t="shared" si="3"/>
        <v>74</v>
      </c>
      <c r="I23" s="5"/>
    </row>
    <row r="24" spans="1:9" x14ac:dyDescent="0.25">
      <c r="A24" s="11"/>
      <c r="B24" s="12" t="s">
        <v>26</v>
      </c>
      <c r="C24" s="13">
        <v>505239</v>
      </c>
      <c r="D24" s="13">
        <v>42945.36</v>
      </c>
      <c r="E24" s="14">
        <f t="shared" si="5"/>
        <v>548184.36</v>
      </c>
      <c r="F24" s="13">
        <v>421626.56</v>
      </c>
      <c r="G24" s="13">
        <v>418426.56</v>
      </c>
      <c r="H24" s="14">
        <f t="shared" si="3"/>
        <v>126557.79999999999</v>
      </c>
      <c r="I24" s="5"/>
    </row>
    <row r="25" spans="1:9" x14ac:dyDescent="0.25">
      <c r="A25" s="11"/>
      <c r="B25" s="12" t="s">
        <v>27</v>
      </c>
      <c r="C25" s="13">
        <v>35150</v>
      </c>
      <c r="D25" s="13">
        <v>8881163.2899999991</v>
      </c>
      <c r="E25" s="14">
        <f t="shared" si="5"/>
        <v>8916313.2899999991</v>
      </c>
      <c r="F25" s="13">
        <v>4468312.1399999997</v>
      </c>
      <c r="G25" s="13">
        <v>4468312.1399999997</v>
      </c>
      <c r="H25" s="14">
        <f t="shared" si="3"/>
        <v>4448001.1499999994</v>
      </c>
      <c r="I25" s="5"/>
    </row>
    <row r="26" spans="1:9" x14ac:dyDescent="0.25">
      <c r="A26" s="11"/>
      <c r="B26" s="12" t="s">
        <v>28</v>
      </c>
      <c r="C26" s="13">
        <v>0</v>
      </c>
      <c r="D26" s="13">
        <v>0</v>
      </c>
      <c r="E26" s="14">
        <f t="shared" si="5"/>
        <v>0</v>
      </c>
      <c r="F26" s="13">
        <v>0</v>
      </c>
      <c r="G26" s="13">
        <v>0</v>
      </c>
      <c r="H26" s="14">
        <f t="shared" si="3"/>
        <v>0</v>
      </c>
      <c r="I26" s="5"/>
    </row>
    <row r="27" spans="1:9" x14ac:dyDescent="0.25">
      <c r="A27" s="11"/>
      <c r="B27" s="12" t="s">
        <v>29</v>
      </c>
      <c r="C27" s="13">
        <v>85200</v>
      </c>
      <c r="D27" s="13">
        <v>8907.91</v>
      </c>
      <c r="E27" s="14">
        <f t="shared" si="5"/>
        <v>94107.91</v>
      </c>
      <c r="F27" s="13">
        <v>91071.82</v>
      </c>
      <c r="G27" s="13">
        <v>91071.82</v>
      </c>
      <c r="H27" s="14">
        <f t="shared" si="3"/>
        <v>3036.0899999999965</v>
      </c>
      <c r="I27" s="5"/>
    </row>
    <row r="28" spans="1:9" ht="20.25" customHeight="1" x14ac:dyDescent="0.25">
      <c r="A28" s="24" t="s">
        <v>30</v>
      </c>
      <c r="B28" s="25"/>
      <c r="C28" s="9">
        <f t="shared" ref="C28:H28" si="6">SUM(C29:C37)</f>
        <v>6989977</v>
      </c>
      <c r="D28" s="9">
        <f t="shared" si="6"/>
        <v>747001.9</v>
      </c>
      <c r="E28" s="9">
        <f t="shared" si="6"/>
        <v>7736978.9000000004</v>
      </c>
      <c r="F28" s="9">
        <f t="shared" si="6"/>
        <v>4735235</v>
      </c>
      <c r="G28" s="9">
        <f t="shared" si="6"/>
        <v>4418022.59</v>
      </c>
      <c r="H28" s="9">
        <f t="shared" si="6"/>
        <v>3001743.9</v>
      </c>
      <c r="I28" s="5"/>
    </row>
    <row r="29" spans="1:9" x14ac:dyDescent="0.25">
      <c r="A29" s="11"/>
      <c r="B29" s="12" t="s">
        <v>31</v>
      </c>
      <c r="C29" s="13">
        <v>423075</v>
      </c>
      <c r="D29" s="13">
        <v>12435.48</v>
      </c>
      <c r="E29" s="14">
        <f>SUM(C29:D29)</f>
        <v>435510.48</v>
      </c>
      <c r="F29" s="13">
        <v>355898.13</v>
      </c>
      <c r="G29" s="13">
        <v>348341.73</v>
      </c>
      <c r="H29" s="14">
        <f t="shared" si="3"/>
        <v>79612.349999999977</v>
      </c>
      <c r="I29" s="5"/>
    </row>
    <row r="30" spans="1:9" x14ac:dyDescent="0.25">
      <c r="A30" s="11"/>
      <c r="B30" s="12" t="s">
        <v>32</v>
      </c>
      <c r="C30" s="13">
        <v>386400</v>
      </c>
      <c r="D30" s="13">
        <v>-8757.6</v>
      </c>
      <c r="E30" s="14">
        <f t="shared" ref="E30:E37" si="7">SUM(C30:D30)</f>
        <v>377642.4</v>
      </c>
      <c r="F30" s="13">
        <v>277158.96000000002</v>
      </c>
      <c r="G30" s="13">
        <v>277158.96000000002</v>
      </c>
      <c r="H30" s="14">
        <f t="shared" si="3"/>
        <v>100483.44</v>
      </c>
      <c r="I30" s="5"/>
    </row>
    <row r="31" spans="1:9" x14ac:dyDescent="0.25">
      <c r="A31" s="11"/>
      <c r="B31" s="12" t="s">
        <v>33</v>
      </c>
      <c r="C31" s="13">
        <v>738400</v>
      </c>
      <c r="D31" s="13">
        <v>-2872.61</v>
      </c>
      <c r="E31" s="14">
        <f t="shared" si="7"/>
        <v>735527.39</v>
      </c>
      <c r="F31" s="13">
        <v>439097.5</v>
      </c>
      <c r="G31" s="13">
        <v>439097.5</v>
      </c>
      <c r="H31" s="14">
        <f t="shared" si="3"/>
        <v>296429.89</v>
      </c>
      <c r="I31" s="5"/>
    </row>
    <row r="32" spans="1:9" x14ac:dyDescent="0.25">
      <c r="A32" s="11"/>
      <c r="B32" s="12" t="s">
        <v>34</v>
      </c>
      <c r="C32" s="13">
        <v>150200</v>
      </c>
      <c r="D32" s="13">
        <v>-8257.18</v>
      </c>
      <c r="E32" s="14">
        <f t="shared" si="7"/>
        <v>141942.82</v>
      </c>
      <c r="F32" s="13">
        <v>134673.62</v>
      </c>
      <c r="G32" s="13">
        <v>134673.62</v>
      </c>
      <c r="H32" s="14">
        <f t="shared" si="3"/>
        <v>7269.2000000000116</v>
      </c>
      <c r="I32" s="5"/>
    </row>
    <row r="33" spans="1:9" x14ac:dyDescent="0.25">
      <c r="A33" s="11"/>
      <c r="B33" s="12" t="s">
        <v>35</v>
      </c>
      <c r="C33" s="13">
        <v>742000</v>
      </c>
      <c r="D33" s="13">
        <v>21436.639999999999</v>
      </c>
      <c r="E33" s="14">
        <f t="shared" si="7"/>
        <v>763436.64</v>
      </c>
      <c r="F33" s="13">
        <v>570885.9</v>
      </c>
      <c r="G33" s="13">
        <v>569708.5</v>
      </c>
      <c r="H33" s="14">
        <f t="shared" si="3"/>
        <v>192550.74</v>
      </c>
      <c r="I33" s="5"/>
    </row>
    <row r="34" spans="1:9" x14ac:dyDescent="0.25">
      <c r="A34" s="11"/>
      <c r="B34" s="12" t="s">
        <v>36</v>
      </c>
      <c r="C34" s="13">
        <v>62300</v>
      </c>
      <c r="D34" s="13">
        <v>71593</v>
      </c>
      <c r="E34" s="14">
        <f t="shared" si="7"/>
        <v>133893</v>
      </c>
      <c r="F34" s="13">
        <v>82211.39</v>
      </c>
      <c r="G34" s="13">
        <v>82211.39</v>
      </c>
      <c r="H34" s="14">
        <f t="shared" si="3"/>
        <v>51681.61</v>
      </c>
      <c r="I34" s="5"/>
    </row>
    <row r="35" spans="1:9" x14ac:dyDescent="0.25">
      <c r="A35" s="11"/>
      <c r="B35" s="12" t="s">
        <v>37</v>
      </c>
      <c r="C35" s="13">
        <v>141240</v>
      </c>
      <c r="D35" s="13">
        <v>34418</v>
      </c>
      <c r="E35" s="14">
        <f t="shared" si="7"/>
        <v>175658</v>
      </c>
      <c r="F35" s="13">
        <v>96607.35</v>
      </c>
      <c r="G35" s="13">
        <v>96395.35</v>
      </c>
      <c r="H35" s="14">
        <f t="shared" si="3"/>
        <v>79050.649999999994</v>
      </c>
      <c r="I35" s="5"/>
    </row>
    <row r="36" spans="1:9" x14ac:dyDescent="0.25">
      <c r="A36" s="11"/>
      <c r="B36" s="12" t="s">
        <v>38</v>
      </c>
      <c r="C36" s="13">
        <v>208700</v>
      </c>
      <c r="D36" s="13">
        <v>-7298</v>
      </c>
      <c r="E36" s="14">
        <f t="shared" si="7"/>
        <v>201402</v>
      </c>
      <c r="F36" s="13">
        <v>151956.69</v>
      </c>
      <c r="G36" s="13">
        <v>148476.69</v>
      </c>
      <c r="H36" s="14">
        <f t="shared" si="3"/>
        <v>49445.31</v>
      </c>
      <c r="I36" s="5"/>
    </row>
    <row r="37" spans="1:9" x14ac:dyDescent="0.25">
      <c r="A37" s="11"/>
      <c r="B37" s="12" t="s">
        <v>39</v>
      </c>
      <c r="C37" s="13">
        <v>4137662</v>
      </c>
      <c r="D37" s="13">
        <v>634304.17000000004</v>
      </c>
      <c r="E37" s="14">
        <f t="shared" si="7"/>
        <v>4771966.17</v>
      </c>
      <c r="F37" s="13">
        <v>2626745.46</v>
      </c>
      <c r="G37" s="13">
        <v>2321958.85</v>
      </c>
      <c r="H37" s="14">
        <f t="shared" si="3"/>
        <v>2145220.71</v>
      </c>
      <c r="I37" s="5"/>
    </row>
    <row r="38" spans="1:9" ht="20.25" customHeight="1" x14ac:dyDescent="0.25">
      <c r="A38" s="24" t="s">
        <v>40</v>
      </c>
      <c r="B38" s="25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>SUM(C39:D39)</f>
        <v>0</v>
      </c>
      <c r="F39" s="13">
        <v>0</v>
      </c>
      <c r="G39" s="13">
        <v>0</v>
      </c>
      <c r="H39" s="14">
        <f t="shared" si="3"/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ref="E40:E47" si="9">SUM(C40:D40)</f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4" t="s">
        <v>50</v>
      </c>
      <c r="B48" s="25"/>
      <c r="C48" s="9">
        <f t="shared" ref="C48:H48" si="10">SUM(C49:C57)</f>
        <v>0</v>
      </c>
      <c r="D48" s="9">
        <f t="shared" si="10"/>
        <v>691590.6</v>
      </c>
      <c r="E48" s="9">
        <f t="shared" si="10"/>
        <v>691590.6</v>
      </c>
      <c r="F48" s="9">
        <f t="shared" si="10"/>
        <v>0</v>
      </c>
      <c r="G48" s="9">
        <f t="shared" si="10"/>
        <v>0</v>
      </c>
      <c r="H48" s="9">
        <f t="shared" si="10"/>
        <v>691590.6</v>
      </c>
      <c r="I48" s="5"/>
    </row>
    <row r="49" spans="1:9" x14ac:dyDescent="0.25">
      <c r="A49" s="11"/>
      <c r="B49" s="12" t="s">
        <v>51</v>
      </c>
      <c r="C49" s="13">
        <v>0</v>
      </c>
      <c r="D49" s="13">
        <v>691590.6</v>
      </c>
      <c r="E49" s="14">
        <f>SUM(C49,D49)</f>
        <v>691590.6</v>
      </c>
      <c r="F49" s="13">
        <v>0</v>
      </c>
      <c r="G49" s="13">
        <v>0</v>
      </c>
      <c r="H49" s="14">
        <f t="shared" si="3"/>
        <v>691590.6</v>
      </c>
      <c r="I49" s="5"/>
    </row>
    <row r="50" spans="1:9" x14ac:dyDescent="0.25">
      <c r="A50" s="11"/>
      <c r="B50" s="12" t="s">
        <v>52</v>
      </c>
      <c r="C50" s="13">
        <v>0</v>
      </c>
      <c r="D50" s="13">
        <v>0</v>
      </c>
      <c r="E50" s="14">
        <f t="shared" ref="E50:E57" si="11">SUM(C50,D50)</f>
        <v>0</v>
      </c>
      <c r="F50" s="13">
        <v>0</v>
      </c>
      <c r="G50" s="13">
        <v>0</v>
      </c>
      <c r="H50" s="14">
        <f t="shared" si="3"/>
        <v>0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4" t="s">
        <v>60</v>
      </c>
      <c r="B58" s="25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4" t="s">
        <v>64</v>
      </c>
      <c r="B62" s="25"/>
      <c r="C62" s="9">
        <f t="shared" ref="C62:H62" si="13">SUM(C63:C70)</f>
        <v>864541</v>
      </c>
      <c r="D62" s="9">
        <f t="shared" si="13"/>
        <v>72100</v>
      </c>
      <c r="E62" s="9">
        <f t="shared" si="13"/>
        <v>936641</v>
      </c>
      <c r="F62" s="9">
        <f t="shared" si="13"/>
        <v>0</v>
      </c>
      <c r="G62" s="9">
        <f t="shared" si="13"/>
        <v>0</v>
      </c>
      <c r="H62" s="9">
        <f t="shared" si="13"/>
        <v>936641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864541</v>
      </c>
      <c r="D70" s="13">
        <v>72100</v>
      </c>
      <c r="E70" s="14">
        <f t="shared" si="14"/>
        <v>936641</v>
      </c>
      <c r="F70" s="13">
        <v>0</v>
      </c>
      <c r="G70" s="13">
        <v>0</v>
      </c>
      <c r="H70" s="14">
        <f t="shared" si="3"/>
        <v>936641</v>
      </c>
      <c r="I70" s="5"/>
    </row>
    <row r="71" spans="1:9" ht="20.25" customHeight="1" x14ac:dyDescent="0.25">
      <c r="A71" s="24" t="s">
        <v>73</v>
      </c>
      <c r="B71" s="25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4" t="s">
        <v>77</v>
      </c>
      <c r="B75" s="25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8"/>
      <c r="B83" s="29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4" t="s">
        <v>85</v>
      </c>
      <c r="B84" s="25"/>
      <c r="C84" s="9">
        <f t="shared" ref="C84:H84" si="18">SUM(C86,C94,C104,C114,C124,C134,C138,C147,C151)</f>
        <v>49446536</v>
      </c>
      <c r="D84" s="9">
        <f t="shared" si="18"/>
        <v>2873794</v>
      </c>
      <c r="E84" s="9">
        <f t="shared" si="18"/>
        <v>52320330</v>
      </c>
      <c r="F84" s="9">
        <f t="shared" si="18"/>
        <v>34853992.740000002</v>
      </c>
      <c r="G84" s="9">
        <f t="shared" si="18"/>
        <v>34367418.829999998</v>
      </c>
      <c r="H84" s="9">
        <f t="shared" si="18"/>
        <v>17466337.260000002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4" t="s">
        <v>12</v>
      </c>
      <c r="B86" s="25"/>
      <c r="C86" s="9">
        <f t="shared" ref="C86:H86" si="19">SUM(C87:C93)</f>
        <v>0</v>
      </c>
      <c r="D86" s="9">
        <f t="shared" si="19"/>
        <v>51307830</v>
      </c>
      <c r="E86" s="9">
        <f t="shared" si="19"/>
        <v>51307830</v>
      </c>
      <c r="F86" s="9">
        <f t="shared" si="19"/>
        <v>34094743.780000001</v>
      </c>
      <c r="G86" s="9">
        <f t="shared" si="19"/>
        <v>33691102.869999997</v>
      </c>
      <c r="H86" s="9">
        <f t="shared" si="19"/>
        <v>17213086.220000003</v>
      </c>
      <c r="I86" s="5"/>
    </row>
    <row r="87" spans="1:9" x14ac:dyDescent="0.25">
      <c r="A87" s="11"/>
      <c r="B87" s="12" t="s">
        <v>13</v>
      </c>
      <c r="C87" s="13">
        <v>0</v>
      </c>
      <c r="D87" s="13">
        <v>32120554.800000001</v>
      </c>
      <c r="E87" s="14">
        <f t="shared" ref="E87:E93" si="20">SUM(C87,D87)</f>
        <v>32120554.800000001</v>
      </c>
      <c r="F87" s="13">
        <v>24034055.149999999</v>
      </c>
      <c r="G87" s="13">
        <v>24034055.149999999</v>
      </c>
      <c r="H87" s="14">
        <f t="shared" ref="H87:H153" si="21">IF(C87&gt;=0,IF(OR(B87="",F87="",G87=""),"",IF(OR(E87&lt;F87,G87&gt;F87),"Error",E87-F87)),0)</f>
        <v>8086499.6500000022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3">
        <v>0</v>
      </c>
      <c r="G88" s="13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6841274.6699999999</v>
      </c>
      <c r="E89" s="14">
        <f t="shared" si="20"/>
        <v>6841274.6699999999</v>
      </c>
      <c r="F89" s="13">
        <v>1096106.17</v>
      </c>
      <c r="G89" s="13">
        <v>1096106.17</v>
      </c>
      <c r="H89" s="14">
        <f t="shared" si="21"/>
        <v>5745168.5</v>
      </c>
      <c r="I89" s="5"/>
    </row>
    <row r="90" spans="1:9" x14ac:dyDescent="0.25">
      <c r="A90" s="11"/>
      <c r="B90" s="12" t="s">
        <v>16</v>
      </c>
      <c r="C90" s="13">
        <v>0</v>
      </c>
      <c r="D90" s="13">
        <v>6512015.6299999999</v>
      </c>
      <c r="E90" s="14">
        <f t="shared" si="20"/>
        <v>6512015.6299999999</v>
      </c>
      <c r="F90" s="13">
        <v>4882167.95</v>
      </c>
      <c r="G90" s="13">
        <v>4478527.04</v>
      </c>
      <c r="H90" s="14">
        <f t="shared" si="21"/>
        <v>1629847.6799999997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5833984.9000000004</v>
      </c>
      <c r="E91" s="14">
        <f t="shared" si="20"/>
        <v>5833984.9000000004</v>
      </c>
      <c r="F91" s="13">
        <v>4082414.51</v>
      </c>
      <c r="G91" s="13">
        <v>4082414.51</v>
      </c>
      <c r="H91" s="14">
        <f t="shared" si="21"/>
        <v>1751570.3900000006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3">
        <v>0</v>
      </c>
      <c r="G92" s="13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4" t="s">
        <v>20</v>
      </c>
      <c r="B94" s="25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12851.96</v>
      </c>
      <c r="G94" s="9">
        <f t="shared" si="22"/>
        <v>12851.96</v>
      </c>
      <c r="H94" s="9">
        <f t="shared" si="22"/>
        <v>4453.0400000000009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12851.96</v>
      </c>
      <c r="G95" s="13">
        <v>12851.96</v>
      </c>
      <c r="H95" s="14">
        <f t="shared" si="21"/>
        <v>4453.0400000000009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4" t="s">
        <v>30</v>
      </c>
      <c r="B104" s="25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746397</v>
      </c>
      <c r="G104" s="9">
        <f t="shared" si="24"/>
        <v>663464</v>
      </c>
      <c r="H104" s="9">
        <f t="shared" si="24"/>
        <v>248798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746397</v>
      </c>
      <c r="G113" s="13">
        <v>663464</v>
      </c>
      <c r="H113" s="14">
        <f t="shared" si="21"/>
        <v>248798</v>
      </c>
      <c r="I113" s="5"/>
    </row>
    <row r="114" spans="1:9" ht="20.25" customHeight="1" x14ac:dyDescent="0.25">
      <c r="A114" s="24" t="s">
        <v>40</v>
      </c>
      <c r="B114" s="25"/>
      <c r="C114" s="9">
        <f t="shared" ref="C114:H114" si="26">SUM(C115:C123)</f>
        <v>49446536</v>
      </c>
      <c r="D114" s="9">
        <f t="shared" si="26"/>
        <v>-49446536</v>
      </c>
      <c r="E114" s="9">
        <f t="shared" si="26"/>
        <v>0</v>
      </c>
      <c r="F114" s="9">
        <f t="shared" si="26"/>
        <v>0</v>
      </c>
      <c r="G114" s="9">
        <f t="shared" si="26"/>
        <v>0</v>
      </c>
      <c r="H114" s="9">
        <f t="shared" si="26"/>
        <v>0</v>
      </c>
      <c r="I114" s="5"/>
    </row>
    <row r="115" spans="1:9" x14ac:dyDescent="0.25">
      <c r="A115" s="11"/>
      <c r="B115" s="12" t="s">
        <v>41</v>
      </c>
      <c r="C115" s="13">
        <v>49446536</v>
      </c>
      <c r="D115" s="13">
        <v>-49446536</v>
      </c>
      <c r="E115" s="14">
        <f>SUM(C115,D115)</f>
        <v>0</v>
      </c>
      <c r="F115" s="13">
        <v>0</v>
      </c>
      <c r="G115" s="13">
        <v>0</v>
      </c>
      <c r="H115" s="14">
        <f t="shared" si="21"/>
        <v>0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ref="E116:E123" si="27">SUM(C116,D116)</f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4" t="s">
        <v>86</v>
      </c>
      <c r="B124" s="25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4" t="s">
        <v>87</v>
      </c>
      <c r="B134" s="25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4" t="s">
        <v>64</v>
      </c>
      <c r="B138" s="25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4" t="s">
        <v>88</v>
      </c>
      <c r="B147" s="25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4" t="s">
        <v>77</v>
      </c>
      <c r="B151" s="25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4" t="s">
        <v>89</v>
      </c>
      <c r="B160" s="25"/>
      <c r="C160" s="9">
        <f t="shared" ref="C160:H160" si="35">SUM(C8,C84)</f>
        <v>120457941</v>
      </c>
      <c r="D160" s="9">
        <f t="shared" si="35"/>
        <v>52903331.769999996</v>
      </c>
      <c r="E160" s="9">
        <f t="shared" si="35"/>
        <v>173361272.76999998</v>
      </c>
      <c r="F160" s="9">
        <f t="shared" si="35"/>
        <v>112557107.53</v>
      </c>
      <c r="G160" s="9">
        <f t="shared" si="35"/>
        <v>111185893.31999999</v>
      </c>
      <c r="H160" s="9">
        <f t="shared" si="35"/>
        <v>60804165.239999995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2025-02-27T17:02:00Z</dcterms:modified>
</cp:coreProperties>
</file>